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<sst xmlns="http://schemas.openxmlformats.org/spreadsheetml/2006/main" count="50" uniqueCount="33">
  <si>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Eingabe:</t>
  </si>
  <si>
    <t>Pleuelmasse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</si>
  <si>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=</t>
    </r>
  </si>
  <si>
    <t>L=</t>
  </si>
  <si>
    <t>D=</t>
  </si>
  <si>
    <t>d=</t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</si>
  <si>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</si>
  <si>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</si>
  <si>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t>Pendelachsenabstand</t>
  </si>
  <si>
    <t>Durchmesser großes Pleuelauge</t>
  </si>
  <si>
    <t>Durchmesser kleines Pleuelauge</t>
  </si>
  <si>
    <t>Schwingungsdauer</t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</si>
  <si>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</si>
  <si>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t>Rotatorische Masse</t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</si>
  <si>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</si>
  <si>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t>Translatorische Masse</t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</si>
  <si>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</si>
  <si>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t>Schwerpunktmasse</t>
  </si>
  <si>
    <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</si>
  <si>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</t>
    </r>
  </si>
  <si>
    <t>g=</t>
  </si>
  <si>
    <t xml:space="preserve">Schwerpunktabstand </t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</si>
  <si>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</si>
  <si>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</si>
  <si>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t>l=</t>
  </si>
  <si>
    <t>pi=</t>
  </si>
  <si>
    <t>4pipi/g=</t>
  </si>
  <si>
    <t>Ausgabe (dynamisch):</t>
  </si>
  <si>
    <t>Ausgabe (statisch):</t>
  </si>
  <si>
    <t>kg</t>
  </si>
  <si>
    <t>m</t>
  </si>
  <si>
    <t>s</t>
  </si>
  <si>
    <t>Bestimmung der Pleuelparameter aus Schwingungsversuchen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</si>
</sst>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b/>
      <sz val="14"/>
      <name val="Arial"/>
      <family val="2"/>
    </font>
    <font>
      <vertAlign val="subscript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/>
    </xf>
    <xf numFmtId="176" fontId="0" fillId="3" borderId="0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6" xfId="0" applyFill="1" applyBorder="1" applyAlignment="1">
      <alignment/>
    </xf>
    <xf numFmtId="176" fontId="0" fillId="3" borderId="7" xfId="0" applyNumberForma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85725</xdr:rowOff>
    </xdr:from>
    <xdr:to>
      <xdr:col>10</xdr:col>
      <xdr:colOff>723900</xdr:colOff>
      <xdr:row>23</xdr:row>
      <xdr:rowOff>152400</xdr:rowOff>
    </xdr:to>
    <xdr:sp>
      <xdr:nvSpPr>
        <xdr:cNvPr id="1" name="Rectangle 49"/>
        <xdr:cNvSpPr>
          <a:spLocks/>
        </xdr:cNvSpPr>
      </xdr:nvSpPr>
      <xdr:spPr>
        <a:xfrm>
          <a:off x="6067425" y="1685925"/>
          <a:ext cx="224790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11</xdr:col>
      <xdr:colOff>0</xdr:colOff>
      <xdr:row>9</xdr:row>
      <xdr:rowOff>190500</xdr:rowOff>
    </xdr:to>
    <xdr:sp>
      <xdr:nvSpPr>
        <xdr:cNvPr id="2" name="TextBox 51"/>
        <xdr:cNvSpPr txBox="1">
          <a:spLocks noChangeArrowheads="1"/>
        </xdr:cNvSpPr>
      </xdr:nvSpPr>
      <xdr:spPr>
        <a:xfrm>
          <a:off x="3790950" y="400050"/>
          <a:ext cx="45624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[Hz] Eigenfrequenz der Pendelschwingung bzgl. A
f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[Hz] Eigenfrequenz der Pendelschwingung bzgl. B
D [m] Durchmesser großes Pleuelauge
d [m] Durchmesser des Kolbenbolzenlagers
L [m] Abstand der Pendelachsen
</a:t>
          </a:r>
        </a:p>
      </xdr:txBody>
    </xdr:sp>
    <xdr:clientData/>
  </xdr:twoCellAnchor>
  <xdr:twoCellAnchor>
    <xdr:from>
      <xdr:col>8</xdr:col>
      <xdr:colOff>57150</xdr:colOff>
      <xdr:row>4</xdr:row>
      <xdr:rowOff>85725</xdr:rowOff>
    </xdr:from>
    <xdr:to>
      <xdr:col>10</xdr:col>
      <xdr:colOff>742950</xdr:colOff>
      <xdr:row>23</xdr:row>
      <xdr:rowOff>38100</xdr:rowOff>
    </xdr:to>
    <xdr:grpSp>
      <xdr:nvGrpSpPr>
        <xdr:cNvPr id="3" name="Group 33"/>
        <xdr:cNvGrpSpPr>
          <a:grpSpLocks/>
        </xdr:cNvGrpSpPr>
      </xdr:nvGrpSpPr>
      <xdr:grpSpPr>
        <a:xfrm>
          <a:off x="6124575" y="800100"/>
          <a:ext cx="2209800" cy="3333750"/>
          <a:chOff x="1377" y="2417"/>
          <a:chExt cx="3510" cy="5249"/>
        </a:xfrm>
        <a:solidFill>
          <a:srgbClr val="FFFFFF"/>
        </a:solidFill>
      </xdr:grpSpPr>
      <xdr:pic>
        <xdr:nvPicPr>
          <xdr:cNvPr id="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17" y="2417"/>
            <a:ext cx="2470" cy="52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5" name="AutoShape 35"/>
          <xdr:cNvSpPr>
            <a:spLocks/>
          </xdr:cNvSpPr>
        </xdr:nvSpPr>
        <xdr:spPr>
          <a:xfrm flipH="1">
            <a:off x="1965" y="3570"/>
            <a:ext cx="4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36"/>
          <xdr:cNvSpPr>
            <a:spLocks/>
          </xdr:cNvSpPr>
        </xdr:nvSpPr>
        <xdr:spPr>
          <a:xfrm flipH="1">
            <a:off x="1920" y="4755"/>
            <a:ext cx="6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37"/>
          <xdr:cNvSpPr>
            <a:spLocks/>
          </xdr:cNvSpPr>
        </xdr:nvSpPr>
        <xdr:spPr>
          <a:xfrm>
            <a:off x="2190" y="3570"/>
            <a:ext cx="0" cy="1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38"/>
          <xdr:cNvSpPr>
            <a:spLocks/>
          </xdr:cNvSpPr>
        </xdr:nvSpPr>
        <xdr:spPr>
          <a:xfrm flipH="1">
            <a:off x="1965" y="6795"/>
            <a:ext cx="3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39"/>
          <xdr:cNvSpPr>
            <a:spLocks/>
          </xdr:cNvSpPr>
        </xdr:nvSpPr>
        <xdr:spPr>
          <a:xfrm>
            <a:off x="2190" y="4755"/>
            <a:ext cx="0" cy="20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2"/>
          <xdr:cNvSpPr>
            <a:spLocks/>
          </xdr:cNvSpPr>
        </xdr:nvSpPr>
        <xdr:spPr>
          <a:xfrm>
            <a:off x="1455" y="3570"/>
            <a:ext cx="0" cy="3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3"/>
          <xdr:cNvSpPr>
            <a:spLocks/>
          </xdr:cNvSpPr>
        </xdr:nvSpPr>
        <xdr:spPr>
          <a:xfrm>
            <a:off x="1395" y="6720"/>
            <a:ext cx="143" cy="14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44"/>
          <xdr:cNvSpPr>
            <a:spLocks/>
          </xdr:cNvSpPr>
        </xdr:nvSpPr>
        <xdr:spPr>
          <a:xfrm>
            <a:off x="1377" y="3492"/>
            <a:ext cx="143" cy="14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45"/>
          <xdr:cNvSpPr>
            <a:spLocks/>
          </xdr:cNvSpPr>
        </xdr:nvSpPr>
        <xdr:spPr>
          <a:xfrm>
            <a:off x="1377" y="4695"/>
            <a:ext cx="143" cy="14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J26" sqref="J26"/>
    </sheetView>
  </sheetViews>
  <sheetFormatPr defaultColWidth="11.421875" defaultRowHeight="12.75"/>
  <cols>
    <col min="2" max="2" width="17.28125" style="0" customWidth="1"/>
    <col min="3" max="3" width="5.140625" style="0" customWidth="1"/>
  </cols>
  <sheetData>
    <row r="1" ht="18">
      <c r="A1" s="35" t="s">
        <v>32</v>
      </c>
    </row>
    <row r="3" spans="1:8" ht="12.75">
      <c r="A3" s="34" t="s">
        <v>0</v>
      </c>
      <c r="B3" s="32"/>
      <c r="C3" s="32"/>
      <c r="D3" s="32"/>
      <c r="E3" s="33"/>
      <c r="F3" s="18"/>
      <c r="G3" s="18"/>
      <c r="H3" s="18"/>
    </row>
    <row r="4" spans="1:8" ht="12.75">
      <c r="A4" s="2"/>
      <c r="B4" s="3"/>
      <c r="C4" s="3"/>
      <c r="D4" s="3"/>
      <c r="E4" s="4"/>
      <c r="F4" s="18"/>
      <c r="G4" s="18"/>
      <c r="H4" s="18"/>
    </row>
    <row r="5" spans="1:8" ht="15.75">
      <c r="A5" s="5" t="s">
        <v>1</v>
      </c>
      <c r="B5" s="3"/>
      <c r="C5" s="6" t="s">
        <v>2</v>
      </c>
      <c r="D5" s="36">
        <v>0.8</v>
      </c>
      <c r="E5" s="4" t="s">
        <v>29</v>
      </c>
      <c r="F5" s="18"/>
      <c r="G5" s="19" t="s">
        <v>25</v>
      </c>
      <c r="H5" s="23">
        <v>3.141592654</v>
      </c>
    </row>
    <row r="6" spans="1:8" ht="12.75">
      <c r="A6" s="5" t="s">
        <v>8</v>
      </c>
      <c r="B6" s="3"/>
      <c r="C6" s="6" t="s">
        <v>3</v>
      </c>
      <c r="D6" s="36">
        <v>0.218</v>
      </c>
      <c r="E6" s="4" t="s">
        <v>30</v>
      </c>
      <c r="F6" s="18"/>
      <c r="G6" s="19" t="s">
        <v>20</v>
      </c>
      <c r="H6" s="23">
        <v>9.81</v>
      </c>
    </row>
    <row r="7" spans="1:8" ht="12.75">
      <c r="A7" s="5" t="s">
        <v>9</v>
      </c>
      <c r="B7" s="3"/>
      <c r="C7" s="6" t="s">
        <v>4</v>
      </c>
      <c r="D7" s="36">
        <v>0.048</v>
      </c>
      <c r="E7" s="4" t="s">
        <v>30</v>
      </c>
      <c r="F7" s="18"/>
      <c r="G7" s="19"/>
      <c r="H7" s="23"/>
    </row>
    <row r="8" spans="1:8" ht="12.75">
      <c r="A8" s="5" t="s">
        <v>10</v>
      </c>
      <c r="B8" s="3"/>
      <c r="C8" s="6" t="s">
        <v>5</v>
      </c>
      <c r="D8" s="36">
        <v>0.018</v>
      </c>
      <c r="E8" s="4" t="s">
        <v>30</v>
      </c>
      <c r="F8" s="18"/>
      <c r="G8" s="19" t="s">
        <v>26</v>
      </c>
      <c r="H8" s="23">
        <f>4*H5*H5/H6</f>
        <v>4.024303528508365</v>
      </c>
    </row>
    <row r="9" spans="1:9" ht="15.75">
      <c r="A9" s="5" t="s">
        <v>11</v>
      </c>
      <c r="B9" s="3"/>
      <c r="C9" s="6" t="s">
        <v>6</v>
      </c>
      <c r="D9" s="36">
        <v>1.06</v>
      </c>
      <c r="E9" s="4" t="s">
        <v>31</v>
      </c>
      <c r="F9" s="18"/>
      <c r="G9" s="19" t="s">
        <v>12</v>
      </c>
      <c r="H9" s="23">
        <f>D6*(D10*D10-H8*D6)/(D9*D9+D10*D10-2*H8*D6)</f>
        <v>0.09884029560690719</v>
      </c>
      <c r="I9" s="1"/>
    </row>
    <row r="10" spans="1:8" ht="15.75">
      <c r="A10" s="7" t="s">
        <v>11</v>
      </c>
      <c r="B10" s="8"/>
      <c r="C10" s="9" t="s">
        <v>7</v>
      </c>
      <c r="D10" s="37">
        <v>1.04</v>
      </c>
      <c r="E10" s="10" t="s">
        <v>31</v>
      </c>
      <c r="F10" s="18"/>
      <c r="G10" s="19" t="s">
        <v>19</v>
      </c>
      <c r="H10" s="23">
        <f>SQRT(H9*D9*D9/H8-H9*H9)</f>
        <v>0.13351839394212814</v>
      </c>
    </row>
    <row r="11" ht="12.75">
      <c r="H11" s="24"/>
    </row>
    <row r="12" spans="6:8" ht="12.75">
      <c r="F12" s="20"/>
      <c r="H12" s="24"/>
    </row>
    <row r="13" spans="1:8" ht="12.75">
      <c r="A13" s="31" t="s">
        <v>27</v>
      </c>
      <c r="B13" s="29"/>
      <c r="C13" s="29"/>
      <c r="D13" s="29"/>
      <c r="E13" s="29"/>
      <c r="F13" s="31" t="s">
        <v>28</v>
      </c>
      <c r="G13" s="29"/>
      <c r="H13" s="30"/>
    </row>
    <row r="14" spans="1:8" ht="12.75">
      <c r="A14" s="11"/>
      <c r="B14" s="12"/>
      <c r="C14" s="12"/>
      <c r="D14" s="12"/>
      <c r="E14" s="12"/>
      <c r="F14" s="11"/>
      <c r="G14" s="12"/>
      <c r="H14" s="25"/>
    </row>
    <row r="15" spans="1:8" ht="15.75">
      <c r="A15" s="11" t="s">
        <v>21</v>
      </c>
      <c r="B15" s="12"/>
      <c r="C15" s="13" t="s">
        <v>22</v>
      </c>
      <c r="D15" s="21">
        <f>$H$9-$D$7/2</f>
        <v>0.07484029560690719</v>
      </c>
      <c r="E15" s="12" t="s">
        <v>30</v>
      </c>
      <c r="F15" s="11"/>
      <c r="G15" s="12"/>
      <c r="H15" s="25"/>
    </row>
    <row r="16" spans="1:8" ht="15.75">
      <c r="A16" s="11" t="s">
        <v>21</v>
      </c>
      <c r="B16" s="12"/>
      <c r="C16" s="13" t="s">
        <v>23</v>
      </c>
      <c r="D16" s="21">
        <f>$D$17-$D$15</f>
        <v>0.1101597043930928</v>
      </c>
      <c r="E16" s="12" t="s">
        <v>30</v>
      </c>
      <c r="F16" s="11"/>
      <c r="G16" s="12"/>
      <c r="H16" s="25"/>
    </row>
    <row r="17" spans="1:8" ht="12.75">
      <c r="A17" s="11"/>
      <c r="B17" s="12"/>
      <c r="C17" s="13" t="s">
        <v>24</v>
      </c>
      <c r="D17" s="21">
        <f>$D$6-($D$7+$D$8)/2</f>
        <v>0.185</v>
      </c>
      <c r="E17" s="12" t="s">
        <v>30</v>
      </c>
      <c r="F17" s="11"/>
      <c r="G17" s="12"/>
      <c r="H17" s="25"/>
    </row>
    <row r="18" spans="1:8" ht="12.75">
      <c r="A18" s="11"/>
      <c r="B18" s="12"/>
      <c r="C18" s="13"/>
      <c r="D18" s="21"/>
      <c r="E18" s="12"/>
      <c r="F18" s="11"/>
      <c r="G18" s="12"/>
      <c r="H18" s="25"/>
    </row>
    <row r="19" spans="1:8" ht="15.75">
      <c r="A19" s="11" t="s">
        <v>13</v>
      </c>
      <c r="B19" s="12"/>
      <c r="C19" s="13" t="s">
        <v>14</v>
      </c>
      <c r="D19" s="21">
        <f>$H$10*$H$10/$D$17/$D$15*$D$5</f>
        <v>1.0300657897362466</v>
      </c>
      <c r="E19" s="12" t="s">
        <v>29</v>
      </c>
      <c r="F19" s="27" t="s">
        <v>14</v>
      </c>
      <c r="G19" s="21">
        <f>D16/D17*D5</f>
        <v>0.4763662892674284</v>
      </c>
      <c r="H19" s="26" t="s">
        <v>29</v>
      </c>
    </row>
    <row r="20" spans="1:8" ht="15.75">
      <c r="A20" s="11" t="s">
        <v>15</v>
      </c>
      <c r="B20" s="12"/>
      <c r="C20" s="13" t="s">
        <v>16</v>
      </c>
      <c r="D20" s="21">
        <f>$H$10*$H$10/$D$17/$D$16*$D$5</f>
        <v>0.6998060554278022</v>
      </c>
      <c r="E20" s="12" t="s">
        <v>29</v>
      </c>
      <c r="F20" s="27" t="s">
        <v>16</v>
      </c>
      <c r="G20" s="21">
        <f>D15/D17*D5</f>
        <v>0.3236337107325717</v>
      </c>
      <c r="H20" s="26" t="s">
        <v>29</v>
      </c>
    </row>
    <row r="21" spans="1:8" ht="15.75">
      <c r="A21" s="14" t="s">
        <v>17</v>
      </c>
      <c r="B21" s="15"/>
      <c r="C21" s="16" t="s">
        <v>18</v>
      </c>
      <c r="D21" s="22">
        <f>(1-$H$10*$H$10/$D$15/$D$16)*$D$5</f>
        <v>-0.9298718451640486</v>
      </c>
      <c r="E21" s="15" t="s">
        <v>29</v>
      </c>
      <c r="F21" s="28" t="s">
        <v>18</v>
      </c>
      <c r="G21" s="15">
        <v>0</v>
      </c>
      <c r="H21" s="17" t="s">
        <v>29</v>
      </c>
    </row>
  </sheetData>
  <sheetProtection password="B5E4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Raatschen</dc:creator>
  <cp:keywords/>
  <dc:description/>
  <cp:lastModifiedBy> Raatschen</cp:lastModifiedBy>
  <dcterms:created xsi:type="dcterms:W3CDTF">2002-08-06T19:08:25Z</dcterms:created>
  <dcterms:modified xsi:type="dcterms:W3CDTF">2004-03-19T17:41:34Z</dcterms:modified>
  <cp:category/>
  <cp:version/>
  <cp:contentType/>
  <cp:contentStatus/>
</cp:coreProperties>
</file>